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d85477bdd7c0b49/Documents/Blog/Indicator/Average/"/>
    </mc:Choice>
  </mc:AlternateContent>
  <xr:revisionPtr revIDLastSave="0" documentId="8_{66C8A5A6-8157-1C4A-B2E3-65A8B0B14D61}" xr6:coauthVersionLast="36" xr6:coauthVersionMax="36" xr10:uidLastSave="{00000000-0000-0000-0000-000000000000}"/>
  <bookViews>
    <workbookView xWindow="4020" yWindow="500" windowWidth="27080" windowHeight="21640" xr2:uid="{290190D1-E000-0A47-8634-CCF1B0B3B787}"/>
  </bookViews>
  <sheets>
    <sheet name="KAM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G22" i="1" l="1"/>
  <c r="G21" i="1"/>
  <c r="G20" i="1"/>
  <c r="G19" i="1"/>
  <c r="G18" i="1"/>
  <c r="G17" i="1"/>
  <c r="G16" i="1"/>
  <c r="G15" i="1"/>
  <c r="J3" i="1" l="1"/>
  <c r="J2" i="1"/>
  <c r="H14" i="1"/>
  <c r="H15" i="1"/>
  <c r="H16" i="1"/>
  <c r="H17" i="1"/>
  <c r="H18" i="1"/>
  <c r="H19" i="1"/>
  <c r="H20" i="1"/>
  <c r="H21" i="1"/>
  <c r="H22" i="1"/>
  <c r="H7" i="1"/>
  <c r="H8" i="1"/>
  <c r="H9" i="1"/>
  <c r="H10" i="1"/>
  <c r="H11" i="1"/>
  <c r="H12" i="1"/>
  <c r="H13" i="1"/>
  <c r="I19" i="1" l="1"/>
  <c r="J19" i="1" s="1"/>
  <c r="I16" i="1"/>
  <c r="J16" i="1" s="1"/>
  <c r="I17" i="1"/>
  <c r="J17" i="1" s="1"/>
  <c r="I22" i="1"/>
  <c r="J22" i="1" s="1"/>
  <c r="I21" i="1"/>
  <c r="J21" i="1" s="1"/>
  <c r="I18" i="1"/>
  <c r="J18" i="1" s="1"/>
  <c r="I20" i="1"/>
  <c r="J20" i="1" s="1"/>
  <c r="H6" i="1"/>
  <c r="I15" i="1" l="1"/>
  <c r="A6" i="1"/>
  <c r="J15" i="1" l="1"/>
  <c r="K15" i="1" s="1"/>
  <c r="K16" i="1" s="1"/>
  <c r="K17" i="1" s="1"/>
  <c r="K18" i="1" s="1"/>
  <c r="K19" i="1" s="1"/>
  <c r="K20" i="1" s="1"/>
  <c r="K21" i="1" s="1"/>
  <c r="K2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<sst xmlns="http://schemas.openxmlformats.org/spreadsheetml/2006/main" count="15" uniqueCount="15">
  <si>
    <t>ROW</t>
  </si>
  <si>
    <t>Date</t>
  </si>
  <si>
    <t>Open</t>
  </si>
  <si>
    <t>High</t>
  </si>
  <si>
    <t>Low</t>
  </si>
  <si>
    <t>Close</t>
  </si>
  <si>
    <t>SPY : SPDR S&amp;P 500 ETF Trust</t>
  </si>
  <si>
    <t>Facteur d'Ajustement</t>
  </si>
  <si>
    <t>KAMA</t>
  </si>
  <si>
    <t>Difference à 10 jours</t>
  </si>
  <si>
    <t>Difference à 1 jours</t>
  </si>
  <si>
    <t>Moyenne mobile de Kaufman (KAMA)</t>
  </si>
  <si>
    <t>Limite Longue</t>
  </si>
  <si>
    <t>Limite Courte</t>
  </si>
  <si>
    <t>Ratio d’Efficacité (ER)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</si>
</sst>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2"/>
      <color theme="1"/>
      <name val="Calibri"/>
      <family val="2"/>
    </font>
    <font>
      <b/>
      <sz val="14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sz val="12"/>
      <name val="Calibri"/>
      <family val="2"/>
    </font>
    <font>
      <b/>
      <sz val="18"/>
      <color rgb="FFFFFF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96FF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ont="1" applyFill="1" applyBorder="1"/>
    <xf numFmtId="0" fontId="1" fillId="0" borderId="0" xfId="0" applyFont="1" applyFill="1" applyBorder="1"/>
    <xf numFmtId="1" fontId="0" fillId="0" borderId="0" xfId="0" applyNumberFormat="1" applyFont="1" applyFill="1" applyBorder="1"/>
    <xf numFmtId="0" fontId="2" fillId="2" borderId="0" xfId="0" applyFont="1" applyFill="1" applyBorder="1"/>
    <xf numFmtId="0" fontId="3" fillId="3" borderId="0" xfId="0" applyFont="1" applyFill="1" applyBorder="1" applyAlignment="1">
      <alignment horizontal="center" vertical="center" wrapText="1"/>
    </xf>
    <xf numFmtId="14" fontId="0" fillId="0" borderId="0" xfId="0" applyNumberFormat="1"/>
    <xf numFmtId="0" fontId="4" fillId="4" borderId="0" xfId="0" applyFont="1" applyFill="1" applyAlignment="1"/>
    <xf numFmtId="0" fontId="0" fillId="4" borderId="0" xfId="0" applyFill="1"/>
    <xf numFmtId="2" fontId="0" fillId="4" borderId="0" xfId="0" applyNumberFormat="1" applyFill="1"/>
    <xf numFmtId="2" fontId="0" fillId="0" borderId="0" xfId="0" applyNumberFormat="1"/>
    <xf numFmtId="164" fontId="0" fillId="4" borderId="0" xfId="0" applyNumberFormat="1" applyFill="1"/>
    <xf numFmtId="164" fontId="0" fillId="0" borderId="0" xfId="0" applyNumberFormat="1" applyFont="1" applyFill="1" applyBorder="1"/>
    <xf numFmtId="164" fontId="0" fillId="0" borderId="0" xfId="0" applyNumberFormat="1"/>
    <xf numFmtId="0" fontId="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utontrad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750451</xdr:colOff>
      <xdr:row>0</xdr:row>
      <xdr:rowOff>357909</xdr:rowOff>
    </xdr:to>
    <xdr:sp macro="" textlink="">
      <xdr:nvSpPr>
        <xdr:cNvPr id="4" name="Alternate Proces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A6879A4-4833-554B-92DE-0E5F45717F53}"/>
            </a:ext>
          </a:extLst>
        </xdr:cNvPr>
        <xdr:cNvSpPr/>
      </xdr:nvSpPr>
      <xdr:spPr>
        <a:xfrm>
          <a:off x="0" y="0"/>
          <a:ext cx="2401451" cy="357909"/>
        </a:xfrm>
        <a:prstGeom prst="flowChartAlternateProcess">
          <a:avLst/>
        </a:prstGeom>
        <a:gradFill>
          <a:lin ang="4800000" scaled="0"/>
        </a:gra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/>
            <a:t> putontrade.com</a:t>
          </a:r>
          <a:r>
            <a:rPr lang="en-US" sz="1600" b="1" baseline="0"/>
            <a:t> </a:t>
          </a:r>
          <a:r>
            <a:rPr lang="en-US" sz="1600" b="1">
              <a:latin typeface="Webdings" pitchFamily="2" charset="2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7CDD4-24D8-D646-A2CB-6ABCED18C44C}">
  <dimension ref="A1:M22"/>
  <sheetViews>
    <sheetView tabSelected="1" zoomScale="120" zoomScaleNormal="120" workbookViewId="0">
      <pane ySplit="4" topLeftCell="A5" activePane="bottomLeft" state="frozen"/>
      <selection pane="bottomLeft" activeCell="I15" sqref="I15"/>
    </sheetView>
  </sheetViews>
  <sheetFormatPr baseColWidth="10" defaultRowHeight="16" x14ac:dyDescent="0.2"/>
  <cols>
    <col min="8" max="8" width="9.33203125" customWidth="1"/>
    <col min="9" max="9" width="11.33203125" customWidth="1"/>
    <col min="10" max="10" width="11.6640625" customWidth="1"/>
  </cols>
  <sheetData>
    <row r="1" spans="1:13" ht="52" customHeight="1" x14ac:dyDescent="0.25">
      <c r="A1" s="1"/>
      <c r="B1" s="2" t="s">
        <v>6</v>
      </c>
      <c r="C1" s="1"/>
      <c r="D1" s="1"/>
      <c r="E1" s="1"/>
      <c r="F1" s="14" t="s">
        <v>11</v>
      </c>
      <c r="G1" s="14"/>
      <c r="H1" s="14"/>
      <c r="I1" s="14"/>
      <c r="J1" s="14"/>
    </row>
    <row r="2" spans="1:13" x14ac:dyDescent="0.2">
      <c r="A2" s="1"/>
      <c r="B2" s="1"/>
      <c r="C2" s="1"/>
      <c r="D2" s="1"/>
      <c r="E2" s="1"/>
      <c r="F2" s="1"/>
      <c r="G2" s="3" t="s">
        <v>12</v>
      </c>
      <c r="H2" s="3"/>
      <c r="I2" s="3">
        <v>30</v>
      </c>
      <c r="J2" s="12">
        <f>2/(I2+1)</f>
        <v>6.4516129032258063E-2</v>
      </c>
    </row>
    <row r="3" spans="1:13" x14ac:dyDescent="0.2">
      <c r="A3" s="1"/>
      <c r="B3" s="1"/>
      <c r="C3" s="1"/>
      <c r="D3" s="1"/>
      <c r="E3" s="1"/>
      <c r="F3" s="1"/>
      <c r="G3" s="3" t="s">
        <v>13</v>
      </c>
      <c r="H3" s="3"/>
      <c r="I3" s="3">
        <v>2</v>
      </c>
      <c r="J3" s="12">
        <f>2/(I3+1)</f>
        <v>0.66666666666666663</v>
      </c>
    </row>
    <row r="4" spans="1:13" ht="51" x14ac:dyDescent="0.2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5" t="s">
        <v>9</v>
      </c>
      <c r="H4" s="5" t="s">
        <v>10</v>
      </c>
      <c r="I4" s="5" t="s">
        <v>14</v>
      </c>
      <c r="J4" s="5" t="s">
        <v>7</v>
      </c>
      <c r="K4" s="5" t="s">
        <v>8</v>
      </c>
    </row>
    <row r="5" spans="1:13" x14ac:dyDescent="0.2">
      <c r="A5">
        <v>1</v>
      </c>
      <c r="B5" s="6">
        <v>44935</v>
      </c>
      <c r="C5" s="10">
        <v>388.88581196568464</v>
      </c>
      <c r="D5" s="10">
        <v>392.20316827249951</v>
      </c>
      <c r="E5" s="10">
        <v>386.19609527174981</v>
      </c>
      <c r="F5" s="10">
        <v>386.38534499999997</v>
      </c>
      <c r="G5" s="7"/>
      <c r="H5" s="7">
        <v>0</v>
      </c>
      <c r="I5" s="7"/>
      <c r="J5" s="7"/>
      <c r="K5" s="9"/>
    </row>
    <row r="6" spans="1:13" x14ac:dyDescent="0.2">
      <c r="A6">
        <f t="shared" ref="A6:A22" si="0">A5+1</f>
        <v>2</v>
      </c>
      <c r="B6" s="6">
        <v>44936</v>
      </c>
      <c r="C6" s="10">
        <v>385.77767461815705</v>
      </c>
      <c r="D6" s="10">
        <v>389.16474183322657</v>
      </c>
      <c r="E6" s="10">
        <v>384.80138962221071</v>
      </c>
      <c r="F6" s="10">
        <v>389.09500100000002</v>
      </c>
      <c r="G6" s="8"/>
      <c r="H6" s="9">
        <f>ABS(F6-F5)</f>
        <v>2.7096560000000522</v>
      </c>
      <c r="I6" s="9"/>
      <c r="J6" s="8"/>
      <c r="K6" s="9"/>
    </row>
    <row r="7" spans="1:13" x14ac:dyDescent="0.2">
      <c r="A7">
        <f t="shared" si="0"/>
        <v>3</v>
      </c>
      <c r="B7" s="6">
        <v>44937</v>
      </c>
      <c r="C7" s="10">
        <v>390.73876538823572</v>
      </c>
      <c r="D7" s="10">
        <v>394.09594777799566</v>
      </c>
      <c r="E7" s="10">
        <v>389.89199108311351</v>
      </c>
      <c r="F7" s="10">
        <v>394.01623499999999</v>
      </c>
      <c r="G7" s="8"/>
      <c r="H7" s="9">
        <f t="shared" ref="H7:H22" si="1">ABS(F7-F6)</f>
        <v>4.9212339999999699</v>
      </c>
      <c r="I7" s="9"/>
      <c r="J7" s="8"/>
      <c r="K7" s="9"/>
    </row>
    <row r="8" spans="1:13" x14ac:dyDescent="0.2">
      <c r="A8">
        <f t="shared" si="0"/>
        <v>4</v>
      </c>
      <c r="B8" s="6">
        <v>44938</v>
      </c>
      <c r="C8" s="10">
        <v>395.16186949936139</v>
      </c>
      <c r="D8" s="10">
        <v>396.97492692794458</v>
      </c>
      <c r="E8" s="10">
        <v>390.92802804340971</v>
      </c>
      <c r="F8" s="10">
        <v>395.45074499999998</v>
      </c>
      <c r="G8" s="8"/>
      <c r="H8" s="9">
        <f t="shared" si="1"/>
        <v>1.4345099999999888</v>
      </c>
      <c r="I8" s="9"/>
      <c r="J8" s="8"/>
      <c r="K8" s="9"/>
    </row>
    <row r="9" spans="1:13" x14ac:dyDescent="0.2">
      <c r="A9">
        <f t="shared" si="0"/>
        <v>5</v>
      </c>
      <c r="B9" s="6">
        <v>44939</v>
      </c>
      <c r="C9" s="10">
        <v>392.12344288922338</v>
      </c>
      <c r="D9" s="10">
        <v>397.58261876363702</v>
      </c>
      <c r="E9" s="10">
        <v>391.84450845174507</v>
      </c>
      <c r="F9" s="10">
        <v>396.984894</v>
      </c>
      <c r="G9" s="8"/>
      <c r="H9" s="9">
        <f t="shared" si="1"/>
        <v>1.5341490000000135</v>
      </c>
      <c r="I9" s="9"/>
      <c r="J9" s="8"/>
      <c r="K9" s="9"/>
    </row>
    <row r="10" spans="1:13" x14ac:dyDescent="0.2">
      <c r="A10">
        <f t="shared" si="0"/>
        <v>6</v>
      </c>
      <c r="B10" s="6">
        <v>44943</v>
      </c>
      <c r="C10" s="10">
        <v>396.96498248296513</v>
      </c>
      <c r="D10" s="10">
        <v>398.70832894996067</v>
      </c>
      <c r="E10" s="10">
        <v>395.55036839917216</v>
      </c>
      <c r="F10" s="10">
        <v>396.25765999999999</v>
      </c>
      <c r="G10" s="8"/>
      <c r="H10" s="9">
        <f t="shared" si="1"/>
        <v>0.72723400000000993</v>
      </c>
      <c r="I10" s="9"/>
      <c r="J10" s="8"/>
      <c r="K10" s="9"/>
    </row>
    <row r="11" spans="1:13" x14ac:dyDescent="0.2">
      <c r="A11">
        <f t="shared" si="0"/>
        <v>7</v>
      </c>
      <c r="B11" s="6">
        <v>44944</v>
      </c>
      <c r="C11" s="10">
        <v>397.49298509414143</v>
      </c>
      <c r="D11" s="10">
        <v>398.59874996219503</v>
      </c>
      <c r="E11" s="10">
        <v>389.79236337991284</v>
      </c>
      <c r="F11" s="10">
        <v>390.00155599999999</v>
      </c>
      <c r="G11" s="8"/>
      <c r="H11" s="9">
        <f t="shared" si="1"/>
        <v>6.2561039999999934</v>
      </c>
      <c r="I11" s="9"/>
      <c r="J11" s="8"/>
      <c r="K11" s="9"/>
    </row>
    <row r="12" spans="1:13" x14ac:dyDescent="0.2">
      <c r="A12">
        <f t="shared" si="0"/>
        <v>8</v>
      </c>
      <c r="B12" s="6">
        <v>44945</v>
      </c>
      <c r="C12" s="10">
        <v>387.87964769135715</v>
      </c>
      <c r="D12" s="10">
        <v>389.59311028507602</v>
      </c>
      <c r="E12" s="10">
        <v>385.78765674585554</v>
      </c>
      <c r="F12" s="10">
        <v>387.16241500000001</v>
      </c>
      <c r="G12" s="8"/>
      <c r="H12" s="9">
        <f t="shared" si="1"/>
        <v>2.8391409999999837</v>
      </c>
      <c r="I12" s="9"/>
      <c r="J12" s="8"/>
      <c r="K12" s="9"/>
    </row>
    <row r="13" spans="1:13" x14ac:dyDescent="0.2">
      <c r="A13">
        <f t="shared" si="0"/>
        <v>9</v>
      </c>
      <c r="B13" s="6">
        <v>44946</v>
      </c>
      <c r="C13" s="10">
        <v>388.61685442802116</v>
      </c>
      <c r="D13" s="10">
        <v>394.53427366834029</v>
      </c>
      <c r="E13" s="10">
        <v>386.90339283368053</v>
      </c>
      <c r="F13" s="10">
        <v>394.37487800000002</v>
      </c>
      <c r="G13" s="9"/>
      <c r="H13" s="9">
        <f t="shared" si="1"/>
        <v>7.2124630000000138</v>
      </c>
      <c r="I13" s="9"/>
      <c r="J13" s="8"/>
      <c r="K13" s="9"/>
    </row>
    <row r="14" spans="1:13" x14ac:dyDescent="0.2">
      <c r="A14">
        <f t="shared" si="0"/>
        <v>10</v>
      </c>
      <c r="B14" s="6">
        <v>44949</v>
      </c>
      <c r="C14" s="10">
        <v>395.21167381296573</v>
      </c>
      <c r="D14" s="10">
        <v>401.11912101331285</v>
      </c>
      <c r="E14" s="10">
        <v>394.21547580727713</v>
      </c>
      <c r="F14" s="10">
        <v>399.10681199999999</v>
      </c>
      <c r="G14" s="9"/>
      <c r="H14" s="9">
        <f t="shared" si="1"/>
        <v>4.731933999999967</v>
      </c>
      <c r="I14" s="11"/>
      <c r="J14" s="11"/>
      <c r="K14" s="9">
        <f>F14</f>
        <v>399.10681199999999</v>
      </c>
    </row>
    <row r="15" spans="1:13" x14ac:dyDescent="0.2">
      <c r="A15">
        <f t="shared" si="0"/>
        <v>11</v>
      </c>
      <c r="B15" s="6">
        <v>44950</v>
      </c>
      <c r="C15" s="10">
        <v>397.36344771791801</v>
      </c>
      <c r="D15" s="10">
        <v>399.62480613151348</v>
      </c>
      <c r="E15" s="10">
        <v>396.12817220809211</v>
      </c>
      <c r="F15" s="10">
        <v>398.67843599999998</v>
      </c>
      <c r="G15" s="9">
        <f>ABS(F15-F5)</f>
        <v>12.293091000000004</v>
      </c>
      <c r="H15" s="9">
        <f t="shared" si="1"/>
        <v>0.4283760000000143</v>
      </c>
      <c r="I15" s="11">
        <f xml:space="preserve"> G15/SUM(H6:H15)</f>
        <v>0.37484877557268914</v>
      </c>
      <c r="J15" s="11">
        <f>POWER(I15*($J$3-$J$2)+$J$2, 2)</f>
        <v>8.4234335651341724E-2</v>
      </c>
      <c r="K15" s="9">
        <f t="shared" ref="K15:K22" si="2">K14+J15*(F15-K14)</f>
        <v>399.07072803223099</v>
      </c>
      <c r="L15" s="13"/>
      <c r="M15" s="13"/>
    </row>
    <row r="16" spans="1:13" x14ac:dyDescent="0.2">
      <c r="A16">
        <f t="shared" si="0"/>
        <v>12</v>
      </c>
      <c r="B16" s="6">
        <v>44951</v>
      </c>
      <c r="C16" s="10">
        <v>394.44461571429218</v>
      </c>
      <c r="D16" s="10">
        <v>399.17655628219114</v>
      </c>
      <c r="E16" s="10">
        <v>392.06368851335606</v>
      </c>
      <c r="F16" s="10">
        <v>398.82788099999999</v>
      </c>
      <c r="G16" s="9">
        <f t="shared" ref="G16:G22" si="3">ABS(F16-F6)</f>
        <v>9.732879999999966</v>
      </c>
      <c r="H16" s="9">
        <f t="shared" si="1"/>
        <v>0.14944500000001426</v>
      </c>
      <c r="I16" s="11">
        <f t="shared" ref="I16:I22" si="4" xml:space="preserve"> G16/SUM(H7:H16)</f>
        <v>0.32191208810835459</v>
      </c>
      <c r="J16" s="11">
        <f t="shared" ref="J16:J22" si="5">POWER(I16*($J$3-$J$2)+$J$2, 2)</f>
        <v>6.6747650132456413E-2</v>
      </c>
      <c r="K16" s="9">
        <f t="shared" si="2"/>
        <v>399.05451856348793</v>
      </c>
    </row>
    <row r="17" spans="1:11" x14ac:dyDescent="0.2">
      <c r="A17">
        <f t="shared" si="0"/>
        <v>13</v>
      </c>
      <c r="B17" s="6">
        <v>44952</v>
      </c>
      <c r="C17" s="10">
        <v>401.59731517896415</v>
      </c>
      <c r="D17" s="10">
        <v>403.3805176149844</v>
      </c>
      <c r="E17" s="10">
        <v>398.50909532135597</v>
      </c>
      <c r="F17" s="10">
        <v>403.21115099999997</v>
      </c>
      <c r="G17" s="9">
        <f t="shared" si="3"/>
        <v>9.1949159999999779</v>
      </c>
      <c r="H17" s="9">
        <f t="shared" si="1"/>
        <v>4.3832699999999818</v>
      </c>
      <c r="I17" s="11">
        <f t="shared" si="4"/>
        <v>0.30962830592269924</v>
      </c>
      <c r="J17" s="11">
        <f t="shared" si="5"/>
        <v>6.2980409597689899E-2</v>
      </c>
      <c r="K17" s="9">
        <f t="shared" si="2"/>
        <v>399.3163049768865</v>
      </c>
    </row>
    <row r="18" spans="1:11" x14ac:dyDescent="0.2">
      <c r="A18">
        <f t="shared" si="0"/>
        <v>14</v>
      </c>
      <c r="B18" s="6">
        <v>44953</v>
      </c>
      <c r="C18" s="10">
        <v>402.1252949666424</v>
      </c>
      <c r="D18" s="10">
        <v>406.6081860368954</v>
      </c>
      <c r="E18" s="10">
        <v>401.90612941081173</v>
      </c>
      <c r="F18" s="10">
        <v>404.13760400000001</v>
      </c>
      <c r="G18" s="9">
        <f t="shared" si="3"/>
        <v>8.6868590000000268</v>
      </c>
      <c r="H18" s="9">
        <f t="shared" si="1"/>
        <v>0.92645300000003772</v>
      </c>
      <c r="I18" s="11">
        <f t="shared" si="4"/>
        <v>0.29761167805108973</v>
      </c>
      <c r="J18" s="11">
        <f t="shared" si="5"/>
        <v>5.9400979196620782E-2</v>
      </c>
      <c r="K18" s="9">
        <f t="shared" si="2"/>
        <v>399.60269485985913</v>
      </c>
    </row>
    <row r="19" spans="1:11" x14ac:dyDescent="0.2">
      <c r="A19">
        <f t="shared" si="0"/>
        <v>15</v>
      </c>
      <c r="B19" s="6">
        <v>44956</v>
      </c>
      <c r="C19" s="10">
        <v>401.26854562787571</v>
      </c>
      <c r="D19" s="10">
        <v>403.58970392164957</v>
      </c>
      <c r="E19" s="10">
        <v>398.75813760614494</v>
      </c>
      <c r="F19" s="10">
        <v>399.066956</v>
      </c>
      <c r="G19" s="9">
        <f t="shared" si="3"/>
        <v>2.0820620000000076</v>
      </c>
      <c r="H19" s="9">
        <f t="shared" si="1"/>
        <v>5.0706480000000056</v>
      </c>
      <c r="I19" s="11">
        <f t="shared" si="4"/>
        <v>6.3622847170249006E-2</v>
      </c>
      <c r="J19" s="11">
        <f t="shared" si="5"/>
        <v>1.057332214282721E-2</v>
      </c>
      <c r="K19" s="9">
        <f t="shared" si="2"/>
        <v>399.59703032030939</v>
      </c>
    </row>
    <row r="20" spans="1:11" x14ac:dyDescent="0.2">
      <c r="A20">
        <f t="shared" si="0"/>
        <v>16</v>
      </c>
      <c r="B20" s="6">
        <v>44957</v>
      </c>
      <c r="C20" s="10">
        <v>399.60490477543516</v>
      </c>
      <c r="D20" s="10">
        <v>404.98436794513231</v>
      </c>
      <c r="E20" s="10">
        <v>399.24625755980838</v>
      </c>
      <c r="F20" s="10">
        <v>404.93457000000001</v>
      </c>
      <c r="G20" s="9">
        <f t="shared" si="3"/>
        <v>8.6769100000000208</v>
      </c>
      <c r="H20" s="9">
        <f t="shared" si="1"/>
        <v>5.8676140000000032</v>
      </c>
      <c r="I20" s="11">
        <f t="shared" si="4"/>
        <v>0.22915112479324204</v>
      </c>
      <c r="J20" s="11">
        <f t="shared" si="5"/>
        <v>4.1006088820703855E-2</v>
      </c>
      <c r="K20" s="9">
        <f t="shared" si="2"/>
        <v>399.8159019464988</v>
      </c>
    </row>
    <row r="21" spans="1:11" x14ac:dyDescent="0.2">
      <c r="A21">
        <f t="shared" si="0"/>
        <v>17</v>
      </c>
      <c r="B21" s="6">
        <v>44958</v>
      </c>
      <c r="C21" s="10">
        <v>403.66938513383514</v>
      </c>
      <c r="D21" s="10">
        <v>412.09724218279598</v>
      </c>
      <c r="E21" s="10">
        <v>400.82027377902165</v>
      </c>
      <c r="F21" s="10">
        <v>409.23812900000001</v>
      </c>
      <c r="G21" s="9">
        <f t="shared" si="3"/>
        <v>19.236573000000021</v>
      </c>
      <c r="H21" s="9">
        <f t="shared" si="1"/>
        <v>4.303559000000007</v>
      </c>
      <c r="I21" s="11">
        <f t="shared" si="4"/>
        <v>0.53564516909145454</v>
      </c>
      <c r="J21" s="11">
        <f t="shared" si="5"/>
        <v>0.14981169346256837</v>
      </c>
      <c r="K21" s="9">
        <f t="shared" si="2"/>
        <v>401.22746173757264</v>
      </c>
    </row>
    <row r="22" spans="1:11" x14ac:dyDescent="0.2">
      <c r="A22">
        <f t="shared" si="0"/>
        <v>18</v>
      </c>
      <c r="B22" s="6">
        <v>44959</v>
      </c>
      <c r="C22" s="10">
        <v>413.2826898814522</v>
      </c>
      <c r="D22" s="10">
        <v>416.71958595318586</v>
      </c>
      <c r="E22" s="10">
        <v>411.31023775326855</v>
      </c>
      <c r="F22" s="10">
        <v>415.195404</v>
      </c>
      <c r="G22" s="9">
        <f t="shared" si="3"/>
        <v>28.032988999999986</v>
      </c>
      <c r="H22" s="9">
        <f t="shared" si="1"/>
        <v>5.9572749999999814</v>
      </c>
      <c r="I22" s="11">
        <f t="shared" si="4"/>
        <v>0.7182230131369548</v>
      </c>
      <c r="J22" s="11">
        <f t="shared" si="5"/>
        <v>0.24700353554909787</v>
      </c>
      <c r="K22" s="9">
        <f t="shared" si="2"/>
        <v>404.67759286073789</v>
      </c>
    </row>
  </sheetData>
  <mergeCells count="1">
    <mergeCell ref="F1:J1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KAMA</vt:lpstr>
    </vt:vector>
  </TitlesOfParts>
  <Manager/>
  <Company/>
  <LinksUpToDate>false</LinksUpToDate>
  <SharedDoc>false</SharedDoc>
  <HyperlinkBase>putontrade.com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Maroun Achille</dc:creator>
  <cp:keywords/>
  <dc:description/>
  <cp:lastModifiedBy>Microsoft Office User</cp:lastModifiedBy>
  <dcterms:created xsi:type="dcterms:W3CDTF">2023-03-14T14:42:28Z</dcterms:created>
  <dcterms:modified xsi:type="dcterms:W3CDTF">2024-01-28T15:59:37Z</dcterms:modified>
  <cp:category/>
</cp:coreProperties>
</file>